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95" windowWidth="25605" windowHeight="15495" activeTab="2"/>
  </bookViews>
  <sheets>
    <sheet name="成绩表" sheetId="1" r:id="rId1"/>
    <sheet name="各等级人数统计" sheetId="3" r:id="rId2"/>
    <sheet name="成绩查询" sheetId="2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" l="1"/>
  <c r="B4" i="2"/>
  <c r="B3" i="2"/>
  <c r="B5" i="2"/>
  <c r="B3" i="3" l="1"/>
  <c r="B4" i="3"/>
  <c r="B2" i="3"/>
  <c r="H4" i="1"/>
  <c r="I4" i="1"/>
  <c r="H5" i="1"/>
  <c r="I5" i="1" s="1"/>
  <c r="H6" i="1"/>
  <c r="I6" i="1"/>
  <c r="H7" i="1"/>
  <c r="J7" i="1" s="1"/>
  <c r="I7" i="1"/>
  <c r="H8" i="1"/>
  <c r="I8" i="1"/>
  <c r="H9" i="1"/>
  <c r="I9" i="1" s="1"/>
  <c r="H10" i="1"/>
  <c r="I10" i="1"/>
  <c r="H11" i="1"/>
  <c r="J11" i="1" s="1"/>
  <c r="I11" i="1"/>
  <c r="H12" i="1"/>
  <c r="I12" i="1"/>
  <c r="H13" i="1"/>
  <c r="I13" i="1" s="1"/>
  <c r="H14" i="1"/>
  <c r="I14" i="1"/>
  <c r="H15" i="1"/>
  <c r="J15" i="1" s="1"/>
  <c r="I15" i="1"/>
  <c r="H16" i="1"/>
  <c r="I16" i="1"/>
  <c r="H17" i="1"/>
  <c r="I17" i="1" s="1"/>
  <c r="H18" i="1"/>
  <c r="I18" i="1"/>
  <c r="H19" i="1"/>
  <c r="J19" i="1" s="1"/>
  <c r="I19" i="1"/>
  <c r="H20" i="1"/>
  <c r="I20" i="1"/>
  <c r="H21" i="1"/>
  <c r="I21" i="1" s="1"/>
  <c r="H22" i="1"/>
  <c r="I22" i="1"/>
  <c r="H23" i="1"/>
  <c r="J23" i="1" s="1"/>
  <c r="I23" i="1"/>
  <c r="H24" i="1"/>
  <c r="I24" i="1"/>
  <c r="H25" i="1"/>
  <c r="I25" i="1" s="1"/>
  <c r="H26" i="1"/>
  <c r="I26" i="1"/>
  <c r="H27" i="1"/>
  <c r="J27" i="1" s="1"/>
  <c r="I27" i="1"/>
  <c r="H28" i="1"/>
  <c r="I28" i="1"/>
  <c r="H29" i="1"/>
  <c r="I29" i="1" s="1"/>
  <c r="H30" i="1"/>
  <c r="I30" i="1"/>
  <c r="H31" i="1"/>
  <c r="J31" i="1" s="1"/>
  <c r="I31" i="1"/>
  <c r="H32" i="1"/>
  <c r="I32" i="1"/>
  <c r="H33" i="1"/>
  <c r="I33" i="1" s="1"/>
  <c r="H34" i="1"/>
  <c r="I34" i="1"/>
  <c r="H35" i="1"/>
  <c r="J35" i="1" s="1"/>
  <c r="I35" i="1"/>
  <c r="H36" i="1"/>
  <c r="I36" i="1"/>
  <c r="H37" i="1"/>
  <c r="I37" i="1" s="1"/>
  <c r="H38" i="1"/>
  <c r="I38" i="1"/>
  <c r="H39" i="1"/>
  <c r="J39" i="1" s="1"/>
  <c r="I39" i="1"/>
  <c r="I3" i="1"/>
  <c r="H3" i="1"/>
  <c r="J36" i="1" l="1"/>
  <c r="J32" i="1"/>
  <c r="J28" i="1"/>
  <c r="J24" i="1"/>
  <c r="J20" i="1"/>
  <c r="J16" i="1"/>
  <c r="J12" i="1"/>
  <c r="J8" i="1"/>
  <c r="J4" i="1"/>
  <c r="J34" i="1"/>
  <c r="J26" i="1"/>
  <c r="J18" i="1"/>
  <c r="J10" i="1"/>
  <c r="J38" i="1"/>
  <c r="J30" i="1"/>
  <c r="J22" i="1"/>
  <c r="J14" i="1"/>
  <c r="J6" i="1"/>
  <c r="J37" i="1"/>
  <c r="J33" i="1"/>
  <c r="J29" i="1"/>
  <c r="J25" i="1"/>
  <c r="J21" i="1"/>
  <c r="J17" i="1"/>
  <c r="J13" i="1"/>
  <c r="J9" i="1"/>
  <c r="J5" i="1"/>
  <c r="J3" i="1"/>
</calcChain>
</file>

<file path=xl/sharedStrings.xml><?xml version="1.0" encoding="utf-8"?>
<sst xmlns="http://schemas.openxmlformats.org/spreadsheetml/2006/main" count="96" uniqueCount="65">
  <si>
    <t>网页制作考核</t>
    <phoneticPr fontId="1" type="noConversion"/>
  </si>
  <si>
    <t>女</t>
    <phoneticPr fontId="1" type="noConversion"/>
  </si>
  <si>
    <t>男</t>
    <phoneticPr fontId="1" type="noConversion"/>
  </si>
  <si>
    <t>男</t>
    <phoneticPr fontId="1" type="noConversion"/>
  </si>
  <si>
    <t>女</t>
    <phoneticPr fontId="1" type="noConversion"/>
  </si>
  <si>
    <t>女</t>
    <phoneticPr fontId="1" type="noConversion"/>
  </si>
  <si>
    <t>男</t>
    <phoneticPr fontId="1" type="noConversion"/>
  </si>
  <si>
    <t>刘慧</t>
    <phoneticPr fontId="1" type="noConversion"/>
  </si>
  <si>
    <t>信息技术课程成绩表</t>
    <phoneticPr fontId="1" type="noConversion"/>
  </si>
  <si>
    <t>学号</t>
    <phoneticPr fontId="1" type="noConversion"/>
  </si>
  <si>
    <t>姓名</t>
    <phoneticPr fontId="1" type="noConversion"/>
  </si>
  <si>
    <t>性别</t>
    <phoneticPr fontId="1" type="noConversion"/>
  </si>
  <si>
    <t>理论考核</t>
    <phoneticPr fontId="1" type="noConversion"/>
  </si>
  <si>
    <t>网络技术考核</t>
    <phoneticPr fontId="1" type="noConversion"/>
  </si>
  <si>
    <t>等级</t>
    <phoneticPr fontId="1" type="noConversion"/>
  </si>
  <si>
    <t>排名</t>
    <phoneticPr fontId="1" type="noConversion"/>
  </si>
  <si>
    <t>田洁洁</t>
    <phoneticPr fontId="1" type="noConversion"/>
  </si>
  <si>
    <t>朱一龙</t>
    <phoneticPr fontId="1" type="noConversion"/>
  </si>
  <si>
    <t>陈霖</t>
    <phoneticPr fontId="1" type="noConversion"/>
  </si>
  <si>
    <t>杨明</t>
    <phoneticPr fontId="1" type="noConversion"/>
  </si>
  <si>
    <t>罗大立</t>
    <phoneticPr fontId="1" type="noConversion"/>
  </si>
  <si>
    <t>张生</t>
    <phoneticPr fontId="1" type="noConversion"/>
  </si>
  <si>
    <t>王一博</t>
    <phoneticPr fontId="1" type="noConversion"/>
  </si>
  <si>
    <t>刘畅</t>
    <phoneticPr fontId="1" type="noConversion"/>
  </si>
  <si>
    <t>吴权</t>
    <phoneticPr fontId="1" type="noConversion"/>
  </si>
  <si>
    <t>马珊珊</t>
    <phoneticPr fontId="1" type="noConversion"/>
  </si>
  <si>
    <t>李伟</t>
    <phoneticPr fontId="1" type="noConversion"/>
  </si>
  <si>
    <t>陈岳</t>
    <phoneticPr fontId="1" type="noConversion"/>
  </si>
  <si>
    <t>范明春</t>
    <phoneticPr fontId="1" type="noConversion"/>
  </si>
  <si>
    <t>李超</t>
    <phoneticPr fontId="1" type="noConversion"/>
  </si>
  <si>
    <t>钱蕊</t>
    <phoneticPr fontId="1" type="noConversion"/>
  </si>
  <si>
    <t>赵宋荣</t>
    <phoneticPr fontId="1" type="noConversion"/>
  </si>
  <si>
    <t>孙强</t>
    <phoneticPr fontId="1" type="noConversion"/>
  </si>
  <si>
    <t>刘小鹏</t>
    <phoneticPr fontId="1" type="noConversion"/>
  </si>
  <si>
    <t>周明明</t>
    <phoneticPr fontId="1" type="noConversion"/>
  </si>
  <si>
    <t>罗宇</t>
    <phoneticPr fontId="1" type="noConversion"/>
  </si>
  <si>
    <t>王超</t>
    <phoneticPr fontId="1" type="noConversion"/>
  </si>
  <si>
    <t>孙旭</t>
    <phoneticPr fontId="1" type="noConversion"/>
  </si>
  <si>
    <t>陈一琳</t>
    <phoneticPr fontId="1" type="noConversion"/>
  </si>
  <si>
    <t>王旭</t>
    <phoneticPr fontId="1" type="noConversion"/>
  </si>
  <si>
    <t>周小小</t>
    <phoneticPr fontId="1" type="noConversion"/>
  </si>
  <si>
    <t>赵乐乐</t>
    <phoneticPr fontId="1" type="noConversion"/>
  </si>
  <si>
    <t>徐翠翠</t>
    <phoneticPr fontId="1" type="noConversion"/>
  </si>
  <si>
    <t>宋娜娜</t>
    <phoneticPr fontId="1" type="noConversion"/>
  </si>
  <si>
    <t>王胜俊</t>
    <phoneticPr fontId="1" type="noConversion"/>
  </si>
  <si>
    <t>徐青松</t>
    <phoneticPr fontId="1" type="noConversion"/>
  </si>
  <si>
    <t>李翔</t>
    <phoneticPr fontId="1" type="noConversion"/>
  </si>
  <si>
    <t>杨玉敏</t>
    <phoneticPr fontId="1" type="noConversion"/>
  </si>
  <si>
    <t>肖琳</t>
    <phoneticPr fontId="1" type="noConversion"/>
  </si>
  <si>
    <t>张娜</t>
    <phoneticPr fontId="1" type="noConversion"/>
  </si>
  <si>
    <t>周凡</t>
    <phoneticPr fontId="1" type="noConversion"/>
  </si>
  <si>
    <t>张力</t>
    <phoneticPr fontId="1" type="noConversion"/>
  </si>
  <si>
    <t>姓  名</t>
  </si>
  <si>
    <t>名  次</t>
    <phoneticPr fontId="1" type="noConversion"/>
  </si>
  <si>
    <t>等  级</t>
    <phoneticPr fontId="7" type="noConversion"/>
  </si>
  <si>
    <t>请输入学号</t>
    <phoneticPr fontId="1" type="noConversion"/>
  </si>
  <si>
    <t>信息技术课程成绩查询</t>
    <phoneticPr fontId="1" type="noConversion"/>
  </si>
  <si>
    <t>数据库考核</t>
    <phoneticPr fontId="1" type="noConversion"/>
  </si>
  <si>
    <t>总评成绩</t>
    <phoneticPr fontId="1" type="noConversion"/>
  </si>
  <si>
    <t>总评成绩</t>
    <phoneticPr fontId="1" type="noConversion"/>
  </si>
  <si>
    <t>优秀</t>
    <phoneticPr fontId="1" type="noConversion"/>
  </si>
  <si>
    <t>及格</t>
    <phoneticPr fontId="1" type="noConversion"/>
  </si>
  <si>
    <t>不及格</t>
    <phoneticPr fontId="1" type="noConversion"/>
  </si>
  <si>
    <t>各等级人数统计</t>
    <phoneticPr fontId="1" type="noConversion"/>
  </si>
  <si>
    <r>
      <t>（20200101</t>
    </r>
    <r>
      <rPr>
        <sz val="11"/>
        <color theme="1"/>
        <rFont val="宋体"/>
        <family val="2"/>
      </rPr>
      <t>~</t>
    </r>
    <r>
      <rPr>
        <sz val="11"/>
        <color theme="1"/>
        <rFont val="宋体"/>
        <family val="2"/>
        <scheme val="minor"/>
      </rPr>
      <t>20200138）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</si>
</sst>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Arial"/>
      <family val="2"/>
    </font>
    <font>
      <sz val="20"/>
      <color theme="1"/>
      <name val="微软雅黑"/>
      <family val="2"/>
      <charset val="134"/>
    </font>
    <font>
      <sz val="14"/>
      <color theme="1"/>
      <name val="宋体"/>
      <family val="3"/>
      <charset val="134"/>
    </font>
    <font>
      <b/>
      <sz val="18"/>
      <name val="微软雅黑"/>
      <family val="2"/>
      <charset val="134"/>
    </font>
    <font>
      <sz val="9"/>
      <name val="宋体"/>
      <family val="3"/>
      <charset val="134"/>
    </font>
    <font>
      <b/>
      <sz val="12"/>
      <name val="微软雅黑"/>
      <family val="2"/>
      <charset val="134"/>
    </font>
    <font>
      <sz val="11"/>
      <name val="宋体"/>
      <family val="3"/>
      <charset val="134"/>
    </font>
    <font>
      <sz val="11"/>
      <color theme="1"/>
      <name val="宋体"/>
      <family val="2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zh-CN" sz="1800" b="0" i="0" baseline="0">
                <a:effectLst/>
              </a:rPr>
              <a:t>各等级人数统计</a:t>
            </a:r>
            <a:endParaRPr lang="zh-CN" altLang="zh-CN">
              <a:effectLst/>
            </a:endParaRPr>
          </a:p>
        </c:rich>
      </c:tx>
      <c:layout>
        <c:manualLayout>
          <c:xMode val="edge"/>
          <c:yMode val="edge"/>
          <c:x val="0.35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5D-4E36-94B9-CEB302D468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5D-4E36-94B9-CEB302D468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5D-4E36-94B9-CEB302D468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各等级人数统计!$A$2:$A$4</c:f>
              <c:strCache>
                <c:ptCount val="3"/>
                <c:pt idx="0">
                  <c:v>优秀</c:v>
                </c:pt>
                <c:pt idx="1">
                  <c:v>及格</c:v>
                </c:pt>
                <c:pt idx="2">
                  <c:v>不及格</c:v>
                </c:pt>
              </c:strCache>
            </c:strRef>
          </c:cat>
          <c:val>
            <c:numRef>
              <c:f>各等级人数统计!$B$2:$B$4</c:f>
              <c:numCache>
                <c:formatCode>General</c:formatCode>
                <c:ptCount val="3"/>
                <c:pt idx="0">
                  <c:v>10</c:v>
                </c:pt>
                <c:pt idx="1">
                  <c:v>25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1-4EE9-86FD-139DF4C265B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11</xdr:row>
      <xdr:rowOff>133350</xdr:rowOff>
    </xdr:from>
    <xdr:to>
      <xdr:col>2</xdr:col>
      <xdr:colOff>57150</xdr:colOff>
      <xdr:row>27</xdr:row>
      <xdr:rowOff>133350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80" zoomScaleNormal="80" workbookViewId="0">
      <selection activeCell="J10" sqref="J10"/>
    </sheetView>
  </sheetViews>
  <sheetFormatPr defaultColWidth="8.875" defaultRowHeight="13.5" x14ac:dyDescent="0.15"/>
  <cols>
    <col min="1" max="1" width="16.125" bestFit="1" customWidth="1"/>
    <col min="2" max="2" width="14.625" customWidth="1"/>
    <col min="4" max="4" width="17.125" customWidth="1"/>
    <col min="5" max="5" width="17.5" customWidth="1"/>
    <col min="6" max="6" width="17.375" customWidth="1"/>
    <col min="7" max="7" width="17.625" customWidth="1"/>
    <col min="8" max="8" width="14.625" customWidth="1"/>
    <col min="9" max="9" width="16.125" customWidth="1"/>
    <col min="10" max="10" width="14.125" customWidth="1"/>
  </cols>
  <sheetData>
    <row r="1" spans="1:10" ht="39.75" customHeight="1" x14ac:dyDescent="0.15">
      <c r="A1" s="10" t="s">
        <v>8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42" customHeight="1" x14ac:dyDescent="0.15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0</v>
      </c>
      <c r="G2" s="2" t="s">
        <v>57</v>
      </c>
      <c r="H2" s="2" t="s">
        <v>58</v>
      </c>
      <c r="I2" s="2" t="s">
        <v>14</v>
      </c>
      <c r="J2" s="2" t="s">
        <v>15</v>
      </c>
    </row>
    <row r="3" spans="1:10" ht="18.75" x14ac:dyDescent="0.15">
      <c r="A3" s="2">
        <v>20200101</v>
      </c>
      <c r="B3" s="2" t="s">
        <v>16</v>
      </c>
      <c r="C3" s="2" t="s">
        <v>1</v>
      </c>
      <c r="D3" s="2">
        <v>77</v>
      </c>
      <c r="E3" s="2">
        <v>83</v>
      </c>
      <c r="F3" s="2">
        <v>76</v>
      </c>
      <c r="G3" s="2">
        <v>92</v>
      </c>
      <c r="H3" s="3">
        <f>SUM(D3*0.4+(E3+F3+G3)*0.2)</f>
        <v>81</v>
      </c>
      <c r="I3" s="2" t="str">
        <f>IF(H3&gt;=85,"优秀",IF(H3&gt;=60,"及格","不及格"))</f>
        <v>及格</v>
      </c>
      <c r="J3" s="1">
        <f>_xlfn.RANK.EQ(H3,$H$3:$H$39,0)</f>
        <v>14</v>
      </c>
    </row>
    <row r="4" spans="1:10" ht="18.75" x14ac:dyDescent="0.15">
      <c r="A4" s="2">
        <v>20200102</v>
      </c>
      <c r="B4" s="2" t="s">
        <v>17</v>
      </c>
      <c r="C4" s="2" t="s">
        <v>2</v>
      </c>
      <c r="D4" s="2">
        <v>95</v>
      </c>
      <c r="E4" s="2">
        <v>88</v>
      </c>
      <c r="F4" s="2">
        <v>93</v>
      </c>
      <c r="G4" s="2">
        <v>91</v>
      </c>
      <c r="H4" s="3">
        <f t="shared" ref="H4:H39" si="0">SUM(D4*0.4+(E4+F4+G4)*0.2)</f>
        <v>92.4</v>
      </c>
      <c r="I4" s="2" t="str">
        <f t="shared" ref="I4:I39" si="1">IF(H4&gt;=85,"优秀",IF(H4&gt;=60,"及格","不及格"))</f>
        <v>优秀</v>
      </c>
      <c r="J4" s="1">
        <f t="shared" ref="J4:J39" si="2">_xlfn.RANK.EQ(H4,$H$3:$H$39,0)</f>
        <v>1</v>
      </c>
    </row>
    <row r="5" spans="1:10" ht="18.75" x14ac:dyDescent="0.15">
      <c r="A5" s="2">
        <v>20200103</v>
      </c>
      <c r="B5" s="2" t="s">
        <v>18</v>
      </c>
      <c r="C5" s="2" t="s">
        <v>3</v>
      </c>
      <c r="D5" s="2">
        <v>90</v>
      </c>
      <c r="E5" s="2">
        <v>93</v>
      </c>
      <c r="F5" s="2">
        <v>93</v>
      </c>
      <c r="G5" s="2">
        <v>76</v>
      </c>
      <c r="H5" s="3">
        <f t="shared" si="0"/>
        <v>88.4</v>
      </c>
      <c r="I5" s="2" t="str">
        <f t="shared" si="1"/>
        <v>优秀</v>
      </c>
      <c r="J5" s="1">
        <f t="shared" si="2"/>
        <v>4</v>
      </c>
    </row>
    <row r="6" spans="1:10" ht="18.75" x14ac:dyDescent="0.15">
      <c r="A6" s="2">
        <v>20200104</v>
      </c>
      <c r="B6" s="2" t="s">
        <v>19</v>
      </c>
      <c r="C6" s="2" t="s">
        <v>4</v>
      </c>
      <c r="D6" s="2">
        <v>85</v>
      </c>
      <c r="E6" s="2">
        <v>90</v>
      </c>
      <c r="F6" s="2">
        <v>92</v>
      </c>
      <c r="G6" s="2">
        <v>76</v>
      </c>
      <c r="H6" s="3">
        <f t="shared" si="0"/>
        <v>85.6</v>
      </c>
      <c r="I6" s="2" t="str">
        <f t="shared" si="1"/>
        <v>优秀</v>
      </c>
      <c r="J6" s="1">
        <f t="shared" si="2"/>
        <v>7</v>
      </c>
    </row>
    <row r="7" spans="1:10" ht="18.75" x14ac:dyDescent="0.15">
      <c r="A7" s="2">
        <v>20200105</v>
      </c>
      <c r="B7" s="2" t="s">
        <v>20</v>
      </c>
      <c r="C7" s="2" t="s">
        <v>4</v>
      </c>
      <c r="D7" s="2">
        <v>77</v>
      </c>
      <c r="E7" s="2">
        <v>75</v>
      </c>
      <c r="F7" s="2">
        <v>79</v>
      </c>
      <c r="G7" s="2">
        <v>76</v>
      </c>
      <c r="H7" s="3">
        <f t="shared" si="0"/>
        <v>76.8</v>
      </c>
      <c r="I7" s="2" t="str">
        <f t="shared" si="1"/>
        <v>及格</v>
      </c>
      <c r="J7" s="1">
        <f t="shared" si="2"/>
        <v>22</v>
      </c>
    </row>
    <row r="8" spans="1:10" ht="18.75" x14ac:dyDescent="0.15">
      <c r="A8" s="2">
        <v>20200106</v>
      </c>
      <c r="B8" s="2" t="s">
        <v>21</v>
      </c>
      <c r="C8" s="2" t="s">
        <v>5</v>
      </c>
      <c r="D8" s="2">
        <v>84</v>
      </c>
      <c r="E8" s="2">
        <v>78</v>
      </c>
      <c r="F8" s="2">
        <v>78</v>
      </c>
      <c r="G8" s="2">
        <v>79</v>
      </c>
      <c r="H8" s="3">
        <f t="shared" si="0"/>
        <v>80.599999999999994</v>
      </c>
      <c r="I8" s="2" t="str">
        <f t="shared" si="1"/>
        <v>及格</v>
      </c>
      <c r="J8" s="1">
        <f t="shared" si="2"/>
        <v>16</v>
      </c>
    </row>
    <row r="9" spans="1:10" ht="18.75" x14ac:dyDescent="0.15">
      <c r="A9" s="2">
        <v>20200107</v>
      </c>
      <c r="B9" s="2" t="s">
        <v>22</v>
      </c>
      <c r="C9" s="2" t="s">
        <v>6</v>
      </c>
      <c r="D9" s="2">
        <v>90</v>
      </c>
      <c r="E9" s="2">
        <v>88</v>
      </c>
      <c r="F9" s="2">
        <v>78</v>
      </c>
      <c r="G9" s="2">
        <v>82</v>
      </c>
      <c r="H9" s="3">
        <f t="shared" si="0"/>
        <v>85.6</v>
      </c>
      <c r="I9" s="2" t="str">
        <f t="shared" si="1"/>
        <v>优秀</v>
      </c>
      <c r="J9" s="1">
        <f t="shared" si="2"/>
        <v>7</v>
      </c>
    </row>
    <row r="10" spans="1:10" ht="18.75" x14ac:dyDescent="0.15">
      <c r="A10" s="2">
        <v>20200108</v>
      </c>
      <c r="B10" s="2" t="s">
        <v>23</v>
      </c>
      <c r="C10" s="2" t="s">
        <v>6</v>
      </c>
      <c r="D10" s="2">
        <v>71</v>
      </c>
      <c r="E10" s="2">
        <v>46</v>
      </c>
      <c r="F10" s="2">
        <v>59</v>
      </c>
      <c r="G10" s="2">
        <v>44</v>
      </c>
      <c r="H10" s="3">
        <f t="shared" si="0"/>
        <v>58.2</v>
      </c>
      <c r="I10" s="2" t="str">
        <f t="shared" si="1"/>
        <v>不及格</v>
      </c>
      <c r="J10" s="1">
        <f t="shared" si="2"/>
        <v>36</v>
      </c>
    </row>
    <row r="11" spans="1:10" ht="18.75" x14ac:dyDescent="0.15">
      <c r="A11" s="2">
        <v>20200109</v>
      </c>
      <c r="B11" s="2" t="s">
        <v>24</v>
      </c>
      <c r="C11" s="2" t="s">
        <v>3</v>
      </c>
      <c r="D11" s="2">
        <v>95</v>
      </c>
      <c r="E11" s="2">
        <v>84</v>
      </c>
      <c r="F11" s="2">
        <v>95</v>
      </c>
      <c r="G11" s="2">
        <v>89</v>
      </c>
      <c r="H11" s="3">
        <f t="shared" si="0"/>
        <v>91.6</v>
      </c>
      <c r="I11" s="2" t="str">
        <f t="shared" si="1"/>
        <v>优秀</v>
      </c>
      <c r="J11" s="1">
        <f t="shared" si="2"/>
        <v>2</v>
      </c>
    </row>
    <row r="12" spans="1:10" ht="18.75" x14ac:dyDescent="0.15">
      <c r="A12" s="2">
        <v>20200110</v>
      </c>
      <c r="B12" s="2" t="s">
        <v>25</v>
      </c>
      <c r="C12" s="2" t="s">
        <v>5</v>
      </c>
      <c r="D12" s="2">
        <v>86</v>
      </c>
      <c r="E12" s="2">
        <v>81</v>
      </c>
      <c r="F12" s="2">
        <v>79</v>
      </c>
      <c r="G12" s="2">
        <v>87</v>
      </c>
      <c r="H12" s="3">
        <f t="shared" si="0"/>
        <v>83.800000000000011</v>
      </c>
      <c r="I12" s="2" t="str">
        <f t="shared" si="1"/>
        <v>及格</v>
      </c>
      <c r="J12" s="1">
        <f t="shared" si="2"/>
        <v>11</v>
      </c>
    </row>
    <row r="13" spans="1:10" ht="18.75" x14ac:dyDescent="0.15">
      <c r="A13" s="2">
        <v>20200111</v>
      </c>
      <c r="B13" s="2" t="s">
        <v>26</v>
      </c>
      <c r="C13" s="2" t="s">
        <v>3</v>
      </c>
      <c r="D13" s="2">
        <v>93</v>
      </c>
      <c r="E13" s="2">
        <v>85</v>
      </c>
      <c r="F13" s="2">
        <v>80</v>
      </c>
      <c r="G13" s="2">
        <v>95</v>
      </c>
      <c r="H13" s="3">
        <f t="shared" si="0"/>
        <v>89.2</v>
      </c>
      <c r="I13" s="2" t="str">
        <f t="shared" si="1"/>
        <v>优秀</v>
      </c>
      <c r="J13" s="1">
        <f t="shared" si="2"/>
        <v>3</v>
      </c>
    </row>
    <row r="14" spans="1:10" ht="18.75" x14ac:dyDescent="0.15">
      <c r="A14" s="2">
        <v>20200113</v>
      </c>
      <c r="B14" s="2" t="s">
        <v>27</v>
      </c>
      <c r="C14" s="2" t="s">
        <v>5</v>
      </c>
      <c r="D14" s="2">
        <v>90</v>
      </c>
      <c r="E14" s="2">
        <v>85</v>
      </c>
      <c r="F14" s="2">
        <v>86</v>
      </c>
      <c r="G14" s="2">
        <v>89</v>
      </c>
      <c r="H14" s="3">
        <f t="shared" si="0"/>
        <v>88</v>
      </c>
      <c r="I14" s="2" t="str">
        <f t="shared" si="1"/>
        <v>优秀</v>
      </c>
      <c r="J14" s="1">
        <f t="shared" si="2"/>
        <v>5</v>
      </c>
    </row>
    <row r="15" spans="1:10" ht="18.75" x14ac:dyDescent="0.15">
      <c r="A15" s="2">
        <v>20200114</v>
      </c>
      <c r="B15" s="2" t="s">
        <v>28</v>
      </c>
      <c r="C15" s="2" t="s">
        <v>5</v>
      </c>
      <c r="D15" s="2">
        <v>88</v>
      </c>
      <c r="E15" s="2">
        <v>82</v>
      </c>
      <c r="F15" s="2">
        <v>77</v>
      </c>
      <c r="G15" s="2">
        <v>76</v>
      </c>
      <c r="H15" s="3">
        <f t="shared" si="0"/>
        <v>82.2</v>
      </c>
      <c r="I15" s="2" t="str">
        <f t="shared" si="1"/>
        <v>及格</v>
      </c>
      <c r="J15" s="1">
        <f t="shared" si="2"/>
        <v>12</v>
      </c>
    </row>
    <row r="16" spans="1:10" ht="18.75" x14ac:dyDescent="0.15">
      <c r="A16" s="2">
        <v>20200115</v>
      </c>
      <c r="B16" s="2" t="s">
        <v>29</v>
      </c>
      <c r="C16" s="2" t="s">
        <v>3</v>
      </c>
      <c r="D16" s="2">
        <v>72</v>
      </c>
      <c r="E16" s="2">
        <v>43</v>
      </c>
      <c r="F16" s="2">
        <v>47</v>
      </c>
      <c r="G16" s="2">
        <v>46</v>
      </c>
      <c r="H16" s="3">
        <f t="shared" si="0"/>
        <v>56</v>
      </c>
      <c r="I16" s="2" t="str">
        <f t="shared" si="1"/>
        <v>不及格</v>
      </c>
      <c r="J16" s="1">
        <f t="shared" si="2"/>
        <v>37</v>
      </c>
    </row>
    <row r="17" spans="1:10" ht="18.75" x14ac:dyDescent="0.15">
      <c r="A17" s="2">
        <v>20200116</v>
      </c>
      <c r="B17" s="2" t="s">
        <v>30</v>
      </c>
      <c r="C17" s="2" t="s">
        <v>5</v>
      </c>
      <c r="D17" s="2">
        <v>84</v>
      </c>
      <c r="E17" s="2">
        <v>68</v>
      </c>
      <c r="F17" s="2">
        <v>60</v>
      </c>
      <c r="G17" s="2">
        <v>67</v>
      </c>
      <c r="H17" s="3">
        <f t="shared" si="0"/>
        <v>72.599999999999994</v>
      </c>
      <c r="I17" s="2" t="str">
        <f t="shared" si="1"/>
        <v>及格</v>
      </c>
      <c r="J17" s="1">
        <f t="shared" si="2"/>
        <v>25</v>
      </c>
    </row>
    <row r="18" spans="1:10" ht="18.75" x14ac:dyDescent="0.15">
      <c r="A18" s="2">
        <v>20200117</v>
      </c>
      <c r="B18" s="2" t="s">
        <v>31</v>
      </c>
      <c r="C18" s="2" t="s">
        <v>5</v>
      </c>
      <c r="D18" s="2">
        <v>61</v>
      </c>
      <c r="E18" s="2">
        <v>66</v>
      </c>
      <c r="F18" s="2">
        <v>81</v>
      </c>
      <c r="G18" s="2">
        <v>70</v>
      </c>
      <c r="H18" s="3">
        <f t="shared" si="0"/>
        <v>67.800000000000011</v>
      </c>
      <c r="I18" s="2" t="str">
        <f t="shared" si="1"/>
        <v>及格</v>
      </c>
      <c r="J18" s="1">
        <f t="shared" si="2"/>
        <v>34</v>
      </c>
    </row>
    <row r="19" spans="1:10" ht="18.75" x14ac:dyDescent="0.15">
      <c r="A19" s="2">
        <v>20200118</v>
      </c>
      <c r="B19" s="2" t="s">
        <v>32</v>
      </c>
      <c r="C19" s="2" t="s">
        <v>2</v>
      </c>
      <c r="D19" s="2">
        <v>65</v>
      </c>
      <c r="E19" s="2">
        <v>64</v>
      </c>
      <c r="F19" s="2">
        <v>80</v>
      </c>
      <c r="G19" s="2">
        <v>72</v>
      </c>
      <c r="H19" s="3">
        <f t="shared" si="0"/>
        <v>69.2</v>
      </c>
      <c r="I19" s="2" t="str">
        <f t="shared" si="1"/>
        <v>及格</v>
      </c>
      <c r="J19" s="1">
        <f t="shared" si="2"/>
        <v>32</v>
      </c>
    </row>
    <row r="20" spans="1:10" ht="18.75" x14ac:dyDescent="0.15">
      <c r="A20" s="2">
        <v>20200119</v>
      </c>
      <c r="B20" s="2" t="s">
        <v>33</v>
      </c>
      <c r="C20" s="2" t="s">
        <v>3</v>
      </c>
      <c r="D20" s="2">
        <v>87</v>
      </c>
      <c r="E20" s="2">
        <v>64</v>
      </c>
      <c r="F20" s="2">
        <v>82</v>
      </c>
      <c r="G20" s="2">
        <v>89</v>
      </c>
      <c r="H20" s="3">
        <f t="shared" si="0"/>
        <v>81.800000000000011</v>
      </c>
      <c r="I20" s="2" t="str">
        <f t="shared" si="1"/>
        <v>及格</v>
      </c>
      <c r="J20" s="1">
        <f t="shared" si="2"/>
        <v>13</v>
      </c>
    </row>
    <row r="21" spans="1:10" ht="18.75" x14ac:dyDescent="0.15">
      <c r="A21" s="2">
        <v>20200120</v>
      </c>
      <c r="B21" s="2" t="s">
        <v>34</v>
      </c>
      <c r="C21" s="2" t="s">
        <v>5</v>
      </c>
      <c r="D21" s="2">
        <v>61</v>
      </c>
      <c r="E21" s="2">
        <v>68</v>
      </c>
      <c r="F21" s="2">
        <v>69</v>
      </c>
      <c r="G21" s="2">
        <v>79</v>
      </c>
      <c r="H21" s="3">
        <f t="shared" si="0"/>
        <v>67.600000000000009</v>
      </c>
      <c r="I21" s="2" t="str">
        <f t="shared" si="1"/>
        <v>及格</v>
      </c>
      <c r="J21" s="1">
        <f t="shared" si="2"/>
        <v>35</v>
      </c>
    </row>
    <row r="22" spans="1:10" ht="18.75" x14ac:dyDescent="0.15">
      <c r="A22" s="2">
        <v>20200121</v>
      </c>
      <c r="B22" s="2" t="s">
        <v>35</v>
      </c>
      <c r="C22" s="2" t="s">
        <v>5</v>
      </c>
      <c r="D22" s="2">
        <v>90</v>
      </c>
      <c r="E22" s="2">
        <v>66</v>
      </c>
      <c r="F22" s="2">
        <v>77</v>
      </c>
      <c r="G22" s="2">
        <v>77</v>
      </c>
      <c r="H22" s="3">
        <f t="shared" si="0"/>
        <v>80</v>
      </c>
      <c r="I22" s="2" t="str">
        <f t="shared" si="1"/>
        <v>及格</v>
      </c>
      <c r="J22" s="1">
        <f t="shared" si="2"/>
        <v>17</v>
      </c>
    </row>
    <row r="23" spans="1:10" ht="18.75" x14ac:dyDescent="0.15">
      <c r="A23" s="2">
        <v>20200122</v>
      </c>
      <c r="B23" s="2" t="s">
        <v>36</v>
      </c>
      <c r="C23" s="2" t="s">
        <v>3</v>
      </c>
      <c r="D23" s="2">
        <v>81</v>
      </c>
      <c r="E23" s="2">
        <v>62</v>
      </c>
      <c r="F23" s="2">
        <v>86</v>
      </c>
      <c r="G23" s="2">
        <v>71</v>
      </c>
      <c r="H23" s="3">
        <f t="shared" si="0"/>
        <v>76.2</v>
      </c>
      <c r="I23" s="2" t="str">
        <f t="shared" si="1"/>
        <v>及格</v>
      </c>
      <c r="J23" s="1">
        <f t="shared" si="2"/>
        <v>23</v>
      </c>
    </row>
    <row r="24" spans="1:10" ht="18.75" x14ac:dyDescent="0.15">
      <c r="A24" s="2">
        <v>20200123</v>
      </c>
      <c r="B24" s="2" t="s">
        <v>37</v>
      </c>
      <c r="C24" s="2" t="s">
        <v>3</v>
      </c>
      <c r="D24" s="2">
        <v>71</v>
      </c>
      <c r="E24" s="2">
        <v>69</v>
      </c>
      <c r="F24" s="2">
        <v>64</v>
      </c>
      <c r="G24" s="2">
        <v>78</v>
      </c>
      <c r="H24" s="3">
        <f t="shared" si="0"/>
        <v>70.600000000000009</v>
      </c>
      <c r="I24" s="2" t="str">
        <f t="shared" si="1"/>
        <v>及格</v>
      </c>
      <c r="J24" s="1">
        <f t="shared" si="2"/>
        <v>30</v>
      </c>
    </row>
    <row r="25" spans="1:10" ht="18.75" x14ac:dyDescent="0.15">
      <c r="A25" s="2">
        <v>20200124</v>
      </c>
      <c r="B25" s="2" t="s">
        <v>38</v>
      </c>
      <c r="C25" s="2" t="s">
        <v>5</v>
      </c>
      <c r="D25" s="2">
        <v>95</v>
      </c>
      <c r="E25" s="2">
        <v>88</v>
      </c>
      <c r="F25" s="2">
        <v>77</v>
      </c>
      <c r="G25" s="2">
        <v>73</v>
      </c>
      <c r="H25" s="3">
        <f t="shared" si="0"/>
        <v>85.6</v>
      </c>
      <c r="I25" s="2" t="str">
        <f t="shared" si="1"/>
        <v>优秀</v>
      </c>
      <c r="J25" s="1">
        <f t="shared" si="2"/>
        <v>7</v>
      </c>
    </row>
    <row r="26" spans="1:10" ht="18.75" x14ac:dyDescent="0.15">
      <c r="A26" s="2">
        <v>20200125</v>
      </c>
      <c r="B26" s="2" t="s">
        <v>39</v>
      </c>
      <c r="C26" s="2" t="s">
        <v>3</v>
      </c>
      <c r="D26" s="2">
        <v>67</v>
      </c>
      <c r="E26" s="2">
        <v>77</v>
      </c>
      <c r="F26" s="2">
        <v>78</v>
      </c>
      <c r="G26" s="2">
        <v>68</v>
      </c>
      <c r="H26" s="3">
        <f t="shared" si="0"/>
        <v>71.400000000000006</v>
      </c>
      <c r="I26" s="2" t="str">
        <f t="shared" si="1"/>
        <v>及格</v>
      </c>
      <c r="J26" s="1">
        <f t="shared" si="2"/>
        <v>28</v>
      </c>
    </row>
    <row r="27" spans="1:10" ht="18.75" x14ac:dyDescent="0.15">
      <c r="A27" s="2">
        <v>20200126</v>
      </c>
      <c r="B27" s="2" t="s">
        <v>40</v>
      </c>
      <c r="C27" s="2" t="s">
        <v>5</v>
      </c>
      <c r="D27" s="2">
        <v>72</v>
      </c>
      <c r="E27" s="2">
        <v>78</v>
      </c>
      <c r="F27" s="2">
        <v>85</v>
      </c>
      <c r="G27" s="2">
        <v>68</v>
      </c>
      <c r="H27" s="3">
        <f t="shared" si="0"/>
        <v>75</v>
      </c>
      <c r="I27" s="2" t="str">
        <f t="shared" si="1"/>
        <v>及格</v>
      </c>
      <c r="J27" s="1">
        <f t="shared" si="2"/>
        <v>24</v>
      </c>
    </row>
    <row r="28" spans="1:10" ht="18.75" x14ac:dyDescent="0.15">
      <c r="A28" s="2">
        <v>20200127</v>
      </c>
      <c r="B28" s="2" t="s">
        <v>41</v>
      </c>
      <c r="C28" s="2" t="s">
        <v>5</v>
      </c>
      <c r="D28" s="2">
        <v>79</v>
      </c>
      <c r="E28" s="2">
        <v>71</v>
      </c>
      <c r="F28" s="2">
        <v>76</v>
      </c>
      <c r="G28" s="2">
        <v>81</v>
      </c>
      <c r="H28" s="3">
        <f t="shared" si="0"/>
        <v>77.2</v>
      </c>
      <c r="I28" s="2" t="str">
        <f t="shared" si="1"/>
        <v>及格</v>
      </c>
      <c r="J28" s="1">
        <f t="shared" si="2"/>
        <v>21</v>
      </c>
    </row>
    <row r="29" spans="1:10" ht="18.75" x14ac:dyDescent="0.15">
      <c r="A29" s="2">
        <v>20200128</v>
      </c>
      <c r="B29" s="2" t="s">
        <v>42</v>
      </c>
      <c r="C29" s="2" t="s">
        <v>5</v>
      </c>
      <c r="D29" s="2">
        <v>89</v>
      </c>
      <c r="E29" s="2">
        <v>77</v>
      </c>
      <c r="F29" s="2">
        <v>71</v>
      </c>
      <c r="G29" s="2">
        <v>79</v>
      </c>
      <c r="H29" s="3">
        <f t="shared" si="0"/>
        <v>81</v>
      </c>
      <c r="I29" s="2" t="str">
        <f t="shared" si="1"/>
        <v>及格</v>
      </c>
      <c r="J29" s="1">
        <f t="shared" si="2"/>
        <v>14</v>
      </c>
    </row>
    <row r="30" spans="1:10" ht="18.75" x14ac:dyDescent="0.15">
      <c r="A30" s="2">
        <v>20200129</v>
      </c>
      <c r="B30" s="2" t="s">
        <v>43</v>
      </c>
      <c r="C30" s="2" t="s">
        <v>5</v>
      </c>
      <c r="D30" s="2">
        <v>65</v>
      </c>
      <c r="E30" s="2">
        <v>84</v>
      </c>
      <c r="F30" s="2">
        <v>83</v>
      </c>
      <c r="G30" s="2">
        <v>64</v>
      </c>
      <c r="H30" s="3">
        <f t="shared" si="0"/>
        <v>72.2</v>
      </c>
      <c r="I30" s="2" t="str">
        <f t="shared" si="1"/>
        <v>及格</v>
      </c>
      <c r="J30" s="1">
        <f t="shared" si="2"/>
        <v>26</v>
      </c>
    </row>
    <row r="31" spans="1:10" ht="18.75" x14ac:dyDescent="0.15">
      <c r="A31" s="2">
        <v>20200130</v>
      </c>
      <c r="B31" s="2" t="s">
        <v>44</v>
      </c>
      <c r="C31" s="2" t="s">
        <v>3</v>
      </c>
      <c r="D31" s="2">
        <v>90</v>
      </c>
      <c r="E31" s="2">
        <v>92</v>
      </c>
      <c r="F31" s="2">
        <v>83</v>
      </c>
      <c r="G31" s="2">
        <v>83</v>
      </c>
      <c r="H31" s="3">
        <f t="shared" si="0"/>
        <v>87.6</v>
      </c>
      <c r="I31" s="2" t="str">
        <f t="shared" si="1"/>
        <v>优秀</v>
      </c>
      <c r="J31" s="1">
        <f t="shared" si="2"/>
        <v>6</v>
      </c>
    </row>
    <row r="32" spans="1:10" ht="18.75" x14ac:dyDescent="0.15">
      <c r="A32" s="2">
        <v>20200131</v>
      </c>
      <c r="B32" s="2" t="s">
        <v>45</v>
      </c>
      <c r="C32" s="2" t="s">
        <v>5</v>
      </c>
      <c r="D32" s="2">
        <v>68</v>
      </c>
      <c r="E32" s="2">
        <v>71</v>
      </c>
      <c r="F32" s="2">
        <v>70</v>
      </c>
      <c r="G32" s="2">
        <v>82</v>
      </c>
      <c r="H32" s="3">
        <f t="shared" si="0"/>
        <v>71.800000000000011</v>
      </c>
      <c r="I32" s="2" t="str">
        <f t="shared" si="1"/>
        <v>及格</v>
      </c>
      <c r="J32" s="1">
        <f t="shared" si="2"/>
        <v>27</v>
      </c>
    </row>
    <row r="33" spans="1:10" ht="18.75" x14ac:dyDescent="0.15">
      <c r="A33" s="2">
        <v>20200132</v>
      </c>
      <c r="B33" s="2" t="s">
        <v>7</v>
      </c>
      <c r="C33" s="2" t="s">
        <v>5</v>
      </c>
      <c r="D33" s="2">
        <v>88</v>
      </c>
      <c r="E33" s="2">
        <v>67</v>
      </c>
      <c r="F33" s="2">
        <v>64</v>
      </c>
      <c r="G33" s="2">
        <v>83</v>
      </c>
      <c r="H33" s="3">
        <f t="shared" si="0"/>
        <v>78</v>
      </c>
      <c r="I33" s="2" t="str">
        <f t="shared" si="1"/>
        <v>及格</v>
      </c>
      <c r="J33" s="1">
        <f t="shared" si="2"/>
        <v>19</v>
      </c>
    </row>
    <row r="34" spans="1:10" ht="18.75" x14ac:dyDescent="0.15">
      <c r="A34" s="2">
        <v>20200133</v>
      </c>
      <c r="B34" s="2" t="s">
        <v>46</v>
      </c>
      <c r="C34" s="2" t="s">
        <v>3</v>
      </c>
      <c r="D34" s="2">
        <v>65</v>
      </c>
      <c r="E34" s="2">
        <v>73</v>
      </c>
      <c r="F34" s="2">
        <v>66</v>
      </c>
      <c r="G34" s="2">
        <v>87</v>
      </c>
      <c r="H34" s="3">
        <f t="shared" si="0"/>
        <v>71.2</v>
      </c>
      <c r="I34" s="2" t="str">
        <f t="shared" si="1"/>
        <v>及格</v>
      </c>
      <c r="J34" s="1">
        <f t="shared" si="2"/>
        <v>29</v>
      </c>
    </row>
    <row r="35" spans="1:10" ht="18.75" x14ac:dyDescent="0.15">
      <c r="A35" s="2">
        <v>20200134</v>
      </c>
      <c r="B35" s="2" t="s">
        <v>47</v>
      </c>
      <c r="C35" s="2" t="s">
        <v>5</v>
      </c>
      <c r="D35" s="2">
        <v>90</v>
      </c>
      <c r="E35" s="2">
        <v>86</v>
      </c>
      <c r="F35" s="2">
        <v>85</v>
      </c>
      <c r="G35" s="2">
        <v>75</v>
      </c>
      <c r="H35" s="3">
        <f t="shared" si="0"/>
        <v>85.2</v>
      </c>
      <c r="I35" s="2" t="str">
        <f t="shared" si="1"/>
        <v>优秀</v>
      </c>
      <c r="J35" s="1">
        <f t="shared" si="2"/>
        <v>10</v>
      </c>
    </row>
    <row r="36" spans="1:10" ht="18.75" x14ac:dyDescent="0.15">
      <c r="A36" s="2">
        <v>20200135</v>
      </c>
      <c r="B36" s="2" t="s">
        <v>48</v>
      </c>
      <c r="C36" s="2" t="s">
        <v>3</v>
      </c>
      <c r="D36" s="2">
        <v>87</v>
      </c>
      <c r="E36" s="2">
        <v>67</v>
      </c>
      <c r="F36" s="2">
        <v>79</v>
      </c>
      <c r="G36" s="2">
        <v>80</v>
      </c>
      <c r="H36" s="3">
        <f t="shared" si="0"/>
        <v>80</v>
      </c>
      <c r="I36" s="2" t="str">
        <f t="shared" si="1"/>
        <v>及格</v>
      </c>
      <c r="J36" s="1">
        <f t="shared" si="2"/>
        <v>17</v>
      </c>
    </row>
    <row r="37" spans="1:10" ht="18.75" x14ac:dyDescent="0.15">
      <c r="A37" s="2">
        <v>20200136</v>
      </c>
      <c r="B37" s="2" t="s">
        <v>49</v>
      </c>
      <c r="C37" s="2" t="s">
        <v>5</v>
      </c>
      <c r="D37" s="2">
        <v>71</v>
      </c>
      <c r="E37" s="2">
        <v>61</v>
      </c>
      <c r="F37" s="2">
        <v>73</v>
      </c>
      <c r="G37" s="2">
        <v>71</v>
      </c>
      <c r="H37" s="3">
        <f t="shared" si="0"/>
        <v>69.400000000000006</v>
      </c>
      <c r="I37" s="2" t="str">
        <f t="shared" si="1"/>
        <v>及格</v>
      </c>
      <c r="J37" s="1">
        <f t="shared" si="2"/>
        <v>31</v>
      </c>
    </row>
    <row r="38" spans="1:10" ht="18.75" x14ac:dyDescent="0.15">
      <c r="A38" s="2">
        <v>20200137</v>
      </c>
      <c r="B38" s="2" t="s">
        <v>50</v>
      </c>
      <c r="C38" s="2" t="s">
        <v>5</v>
      </c>
      <c r="D38" s="2">
        <v>60</v>
      </c>
      <c r="E38" s="2">
        <v>79</v>
      </c>
      <c r="F38" s="2">
        <v>79</v>
      </c>
      <c r="G38" s="2">
        <v>68</v>
      </c>
      <c r="H38" s="3">
        <f t="shared" si="0"/>
        <v>69.2</v>
      </c>
      <c r="I38" s="2" t="str">
        <f t="shared" si="1"/>
        <v>及格</v>
      </c>
      <c r="J38" s="1">
        <f t="shared" si="2"/>
        <v>32</v>
      </c>
    </row>
    <row r="39" spans="1:10" ht="18.75" x14ac:dyDescent="0.15">
      <c r="A39" s="2">
        <v>20200138</v>
      </c>
      <c r="B39" s="2" t="s">
        <v>51</v>
      </c>
      <c r="C39" s="2" t="s">
        <v>3</v>
      </c>
      <c r="D39" s="2">
        <v>63</v>
      </c>
      <c r="E39" s="2">
        <v>88</v>
      </c>
      <c r="F39" s="2">
        <v>86</v>
      </c>
      <c r="G39" s="2">
        <v>88</v>
      </c>
      <c r="H39" s="3">
        <f t="shared" si="0"/>
        <v>77.600000000000009</v>
      </c>
      <c r="I39" s="2" t="str">
        <f t="shared" si="1"/>
        <v>及格</v>
      </c>
      <c r="J39" s="1">
        <f t="shared" si="2"/>
        <v>20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4" sqref="B4"/>
    </sheetView>
  </sheetViews>
  <sheetFormatPr defaultColWidth="8.875" defaultRowHeight="13.5" x14ac:dyDescent="0.15"/>
  <cols>
    <col min="1" max="1" width="24.125" customWidth="1"/>
    <col min="2" max="2" width="38.625" customWidth="1"/>
  </cols>
  <sheetData>
    <row r="1" spans="1:2" ht="57" customHeight="1" thickBot="1" x14ac:dyDescent="0.2">
      <c r="A1" s="11" t="s">
        <v>63</v>
      </c>
      <c r="B1" s="11"/>
    </row>
    <row r="2" spans="1:2" ht="39.950000000000003" customHeight="1" thickTop="1" x14ac:dyDescent="0.15">
      <c r="A2" s="5" t="s">
        <v>60</v>
      </c>
      <c r="B2" s="7">
        <f>COUNTIF(成绩表!$I$3:$I$39,A2)</f>
        <v>10</v>
      </c>
    </row>
    <row r="3" spans="1:2" ht="39.950000000000003" customHeight="1" x14ac:dyDescent="0.15">
      <c r="A3" s="5" t="s">
        <v>61</v>
      </c>
      <c r="B3" s="7">
        <f>COUNTIF(成绩表!$I$3:$I$39,A3)</f>
        <v>25</v>
      </c>
    </row>
    <row r="4" spans="1:2" ht="39.950000000000003" customHeight="1" x14ac:dyDescent="0.15">
      <c r="A4" s="5" t="s">
        <v>62</v>
      </c>
      <c r="B4" s="7">
        <f>COUNTIF(成绩表!$I$3:$I$39,A4)</f>
        <v>2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6" sqref="B6"/>
    </sheetView>
  </sheetViews>
  <sheetFormatPr defaultColWidth="8.875" defaultRowHeight="13.5" x14ac:dyDescent="0.15"/>
  <cols>
    <col min="1" max="1" width="23" customWidth="1"/>
    <col min="2" max="2" width="38.875" customWidth="1"/>
    <col min="3" max="3" width="22.125" customWidth="1"/>
  </cols>
  <sheetData>
    <row r="1" spans="1:3" ht="60.75" customHeight="1" thickBot="1" x14ac:dyDescent="0.2">
      <c r="A1" s="11" t="s">
        <v>56</v>
      </c>
      <c r="B1" s="11"/>
    </row>
    <row r="2" spans="1:3" ht="39.950000000000003" customHeight="1" thickTop="1" x14ac:dyDescent="0.15">
      <c r="A2" s="5" t="s">
        <v>55</v>
      </c>
      <c r="B2" s="8">
        <v>20200103</v>
      </c>
      <c r="C2" s="4" t="s">
        <v>64</v>
      </c>
    </row>
    <row r="3" spans="1:3" ht="39.950000000000003" customHeight="1" x14ac:dyDescent="0.15">
      <c r="A3" s="6" t="s">
        <v>52</v>
      </c>
      <c r="B3" s="9" t="str">
        <f>VLOOKUP($B$2,成绩表!$A$2:$J$39,2,0)</f>
        <v>陈霖</v>
      </c>
    </row>
    <row r="4" spans="1:3" ht="39.950000000000003" customHeight="1" x14ac:dyDescent="0.15">
      <c r="A4" s="6" t="s">
        <v>59</v>
      </c>
      <c r="B4" s="9">
        <f>VLOOKUP($B$2,成绩表!$A$2:$J$39,8,0)</f>
        <v>88.4</v>
      </c>
    </row>
    <row r="5" spans="1:3" ht="39.950000000000003" customHeight="1" x14ac:dyDescent="0.15">
      <c r="A5" s="6" t="s">
        <v>54</v>
      </c>
      <c r="B5" s="9" t="str">
        <f>VLOOKUP($B$2,成绩表!$A$2:$J$39,9,0)</f>
        <v>优秀</v>
      </c>
    </row>
    <row r="6" spans="1:3" ht="39.950000000000003" customHeight="1" x14ac:dyDescent="0.15">
      <c r="A6" s="6" t="s">
        <v>53</v>
      </c>
      <c r="B6" s="9">
        <f>VLOOKUP($B$2,成绩表!$A$2:$J$39,10,0)</f>
        <v>4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成绩表</vt:lpstr>
      <vt:lpstr>各等级人数统计</vt:lpstr>
      <vt:lpstr>成绩查询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2022-07-12T00:14:26Z</dcterms:modified>
</cp:coreProperties>
</file>